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11-November/20/"/>
    </mc:Choice>
  </mc:AlternateContent>
  <xr:revisionPtr revIDLastSave="0" documentId="8_{C33EBC13-EB3D-429C-9FF0-5CB4FBFEF1A0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Percentile by Position" sheetId="17" r:id="rId1"/>
    <sheet name="Final Proposed Pay Scale 2025" sheetId="12" r:id="rId2"/>
    <sheet name="Captain Steps" sheetId="15" r:id="rId3"/>
    <sheet name="FM Steps" sheetId="1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7" l="1"/>
  <c r="F6" i="17"/>
  <c r="G8" i="17"/>
  <c r="F8" i="17"/>
  <c r="G10" i="17"/>
  <c r="F10" i="17"/>
  <c r="G12" i="17"/>
  <c r="F12" i="17"/>
  <c r="F14" i="17"/>
  <c r="D8" i="12" l="1"/>
  <c r="E8" i="12" s="1"/>
  <c r="C24" i="12"/>
  <c r="E20" i="12"/>
  <c r="E12" i="12"/>
  <c r="E7" i="12"/>
  <c r="E16" i="12"/>
  <c r="D13" i="12"/>
  <c r="D14" i="12" s="1"/>
  <c r="E14" i="12" s="1"/>
  <c r="D17" i="12"/>
  <c r="D18" i="12" s="1"/>
  <c r="E18" i="12" s="1"/>
  <c r="E17" i="12" l="1"/>
  <c r="E13" i="12"/>
  <c r="D9" i="12"/>
  <c r="E9" i="12" s="1"/>
  <c r="D10" i="12" l="1"/>
  <c r="E10" i="12" s="1"/>
  <c r="E25" i="12" l="1"/>
  <c r="E26" i="12" l="1"/>
  <c r="C26" i="12" s="1"/>
  <c r="C25" i="12"/>
</calcChain>
</file>

<file path=xl/sharedStrings.xml><?xml version="1.0" encoding="utf-8"?>
<sst xmlns="http://schemas.openxmlformats.org/spreadsheetml/2006/main" count="170" uniqueCount="93">
  <si>
    <t>Fire Chief</t>
  </si>
  <si>
    <t xml:space="preserve">Sworn </t>
  </si>
  <si>
    <t xml:space="preserve">Position Title </t>
  </si>
  <si>
    <t>Captain II</t>
  </si>
  <si>
    <t>Captain I</t>
  </si>
  <si>
    <t xml:space="preserve">Non-Sworn </t>
  </si>
  <si>
    <t>Step Increase</t>
  </si>
  <si>
    <t>Captain III</t>
  </si>
  <si>
    <t>Captain IV</t>
  </si>
  <si>
    <t>Fire Marshal I</t>
  </si>
  <si>
    <t>Fire Marshal II</t>
  </si>
  <si>
    <t>Fire Marshal III</t>
  </si>
  <si>
    <t>PRN Medics / PRN FF Medic I</t>
  </si>
  <si>
    <t>PRN Medics / PRN FF Medic II</t>
  </si>
  <si>
    <t xml:space="preserve">Hourly </t>
  </si>
  <si>
    <t xml:space="preserve">2025 Pay Scale </t>
  </si>
  <si>
    <t>Administrator  3 years</t>
  </si>
  <si>
    <t>Administrator  5 years</t>
  </si>
  <si>
    <t>Administrator  1 year</t>
  </si>
  <si>
    <t>Step 1</t>
  </si>
  <si>
    <t>Step 2</t>
  </si>
  <si>
    <t>Step 3</t>
  </si>
  <si>
    <t>Step 4</t>
  </si>
  <si>
    <t>Paramedic</t>
  </si>
  <si>
    <t>FFI</t>
  </si>
  <si>
    <t>FFII</t>
  </si>
  <si>
    <t>Hazardous Materials Operations</t>
  </si>
  <si>
    <t>Red Card 130190</t>
  </si>
  <si>
    <t>1 year of service to be able to step 2</t>
  </si>
  <si>
    <t>Carry same certs as above</t>
  </si>
  <si>
    <t>Required to have Fire office I</t>
  </si>
  <si>
    <t>Fire instructor  I</t>
  </si>
  <si>
    <t>Live fire instruction 1403</t>
  </si>
  <si>
    <t>Driver operator Utility  (DO)</t>
  </si>
  <si>
    <t>Years of Service</t>
  </si>
  <si>
    <t>1 year</t>
  </si>
  <si>
    <t>ICS 100, 200, 700,800</t>
  </si>
  <si>
    <t>S212</t>
  </si>
  <si>
    <t>Carry same as above</t>
  </si>
  <si>
    <t>Driver Operator Pumper DOP</t>
  </si>
  <si>
    <t>3 years of service</t>
  </si>
  <si>
    <t>Blue Card Incident Command Instructor</t>
  </si>
  <si>
    <t>Fire Officer II</t>
  </si>
  <si>
    <t>Fire Instructor II</t>
  </si>
  <si>
    <t>S-215 Fire Operations in the Wildland/Urban Interface Course</t>
  </si>
  <si>
    <t>S-290 Intermediate Fire Behavior     </t>
  </si>
  <si>
    <t>ICS 300, 400</t>
  </si>
  <si>
    <t>DFPC Proctor</t>
  </si>
  <si>
    <t xml:space="preserve">Captain Steps </t>
  </si>
  <si>
    <t>Engine Boss</t>
  </si>
  <si>
    <t>COTC</t>
  </si>
  <si>
    <t>Fire Officer III</t>
  </si>
  <si>
    <t>Inspector 1</t>
  </si>
  <si>
    <t>Fire Inspector I</t>
  </si>
  <si>
    <t>ICC Fire Inspector 1</t>
  </si>
  <si>
    <t>Fire and Life Safety Educator 1</t>
  </si>
  <si>
    <t>NWCG Red Card 130 / 190</t>
  </si>
  <si>
    <t>Yrs - 1 year</t>
  </si>
  <si>
    <t>Inspector 2</t>
  </si>
  <si>
    <t>IAAI - CFI</t>
  </si>
  <si>
    <t>ICC Fire Inspector 2</t>
  </si>
  <si>
    <t>IAAI Fire Investigations Tech</t>
  </si>
  <si>
    <t>IAAI Evidence Collection Tech</t>
  </si>
  <si>
    <t>IAAI Fire Investigator</t>
  </si>
  <si>
    <t>Fire and Life Safety Educator 2</t>
  </si>
  <si>
    <t>Yrs. 3 years</t>
  </si>
  <si>
    <t>Inspector 3</t>
  </si>
  <si>
    <t>ICC Fire Inspector 3</t>
  </si>
  <si>
    <t>IAAI Vehicle Endorsement</t>
  </si>
  <si>
    <t>Wildland Investigator</t>
  </si>
  <si>
    <t>Fire Marshal Steps</t>
  </si>
  <si>
    <t>2025 Wages</t>
  </si>
  <si>
    <t xml:space="preserve">2024 Pay Scale </t>
  </si>
  <si>
    <t>%</t>
  </si>
  <si>
    <t>Notes</t>
  </si>
  <si>
    <t xml:space="preserve">Administrator </t>
  </si>
  <si>
    <t xml:space="preserve">PRN FF Medic </t>
  </si>
  <si>
    <t>*2912 hours</t>
  </si>
  <si>
    <t xml:space="preserve">Captain </t>
  </si>
  <si>
    <t xml:space="preserve">Fire Marshal </t>
  </si>
  <si>
    <t xml:space="preserve">Fire Chief </t>
  </si>
  <si>
    <t>Current Wage</t>
  </si>
  <si>
    <t>Proposed Max</t>
  </si>
  <si>
    <t>Proposed Min.</t>
  </si>
  <si>
    <t>40th Peer</t>
  </si>
  <si>
    <t>Part-time 2080</t>
  </si>
  <si>
    <t>30-35th</t>
  </si>
  <si>
    <t>Annual Difference Min</t>
  </si>
  <si>
    <t>Annual Difference Max</t>
  </si>
  <si>
    <t>85th + Peer</t>
  </si>
  <si>
    <t>90th + Peer</t>
  </si>
  <si>
    <t>90th Peer</t>
  </si>
  <si>
    <t>PRN Medics / PRN FF Medic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</si>
</sst>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8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36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sz val="14"/>
      <color rgb="FFC00000"/>
      <name val="Calibri (Body)"/>
    </font>
    <font>
      <sz val="14"/>
      <color theme="9" tint="-0.249977111117893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6" tint="0.39997558519241921"/>
      </bottom>
      <diagonal/>
    </border>
    <border>
      <left/>
      <right style="medium">
        <color indexed="64"/>
      </right>
      <top/>
      <bottom style="thin">
        <color theme="6" tint="0.39997558519241921"/>
      </bottom>
      <diagonal/>
    </border>
    <border>
      <left style="medium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medium">
        <color indexed="64"/>
      </right>
      <top style="thin">
        <color theme="6" tint="0.39997558519241921"/>
      </top>
      <bottom style="thin">
        <color theme="6" tint="0.39997558519241921"/>
      </bottom>
      <diagonal/>
    </border>
    <border>
      <left style="medium">
        <color indexed="64"/>
      </left>
      <right/>
      <top style="thin">
        <color theme="6" tint="0.39997558519241921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 vertical="center"/>
    </xf>
    <xf numFmtId="44" fontId="4" fillId="0" borderId="0" xfId="1" applyFont="1" applyBorder="1" applyAlignment="1">
      <alignment horizontal="left" vertical="center"/>
    </xf>
    <xf numFmtId="9" fontId="4" fillId="0" borderId="0" xfId="2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left" vertical="center"/>
    </xf>
    <xf numFmtId="9" fontId="4" fillId="0" borderId="2" xfId="2" applyFont="1" applyFill="1" applyBorder="1" applyAlignment="1">
      <alignment horizontal="left" vertical="center"/>
    </xf>
    <xf numFmtId="9" fontId="4" fillId="0" borderId="2" xfId="2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left" vertical="center"/>
    </xf>
    <xf numFmtId="10" fontId="4" fillId="2" borderId="2" xfId="2" applyNumberFormat="1" applyFont="1" applyFill="1" applyBorder="1" applyAlignment="1">
      <alignment horizontal="center" vertical="center"/>
    </xf>
    <xf numFmtId="10" fontId="4" fillId="0" borderId="2" xfId="2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Alignment="1">
      <alignment horizontal="center" wrapText="1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9" fontId="8" fillId="0" borderId="0" xfId="2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9" fontId="4" fillId="0" borderId="0" xfId="2" applyFont="1" applyFill="1" applyBorder="1" applyAlignment="1">
      <alignment horizontal="left" vertical="center"/>
    </xf>
    <xf numFmtId="44" fontId="6" fillId="0" borderId="8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4" fontId="4" fillId="0" borderId="8" xfId="1" applyFont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44" fontId="4" fillId="2" borderId="23" xfId="1" applyFont="1" applyFill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44" fontId="4" fillId="0" borderId="23" xfId="1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25" xfId="0" applyFont="1" applyFill="1" applyBorder="1" applyAlignment="1">
      <alignment horizontal="left" vertical="center"/>
    </xf>
    <xf numFmtId="44" fontId="6" fillId="5" borderId="26" xfId="1" applyFont="1" applyFill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44" fontId="6" fillId="0" borderId="26" xfId="1" applyFont="1" applyBorder="1" applyAlignment="1">
      <alignment horizontal="left" vertical="center"/>
    </xf>
    <xf numFmtId="44" fontId="6" fillId="5" borderId="2" xfId="1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44" fontId="16" fillId="0" borderId="2" xfId="1" applyFont="1" applyBorder="1" applyAlignment="1">
      <alignment horizontal="left" vertical="center"/>
    </xf>
    <xf numFmtId="44" fontId="17" fillId="0" borderId="2" xfId="1" applyFont="1" applyBorder="1" applyAlignment="1">
      <alignment horizontal="left" vertical="center"/>
    </xf>
    <xf numFmtId="44" fontId="6" fillId="0" borderId="2" xfId="1" applyFont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164" fontId="4" fillId="5" borderId="2" xfId="1" applyNumberFormat="1" applyFont="1" applyFill="1" applyBorder="1" applyAlignment="1">
      <alignment horizontal="left" vertical="center"/>
    </xf>
    <xf numFmtId="164" fontId="4" fillId="0" borderId="2" xfId="1" applyNumberFormat="1" applyFont="1" applyBorder="1" applyAlignment="1">
      <alignment horizontal="left" vertical="center"/>
    </xf>
    <xf numFmtId="0" fontId="15" fillId="6" borderId="0" xfId="0" applyFont="1" applyFill="1" applyAlignment="1">
      <alignment vertical="center"/>
    </xf>
    <xf numFmtId="164" fontId="18" fillId="5" borderId="2" xfId="1" applyNumberFormat="1" applyFont="1" applyFill="1" applyBorder="1" applyAlignment="1">
      <alignment horizontal="left" vertical="center"/>
    </xf>
    <xf numFmtId="164" fontId="18" fillId="0" borderId="2" xfId="1" applyNumberFormat="1" applyFont="1" applyBorder="1" applyAlignment="1">
      <alignment horizontal="left" vertical="center"/>
    </xf>
    <xf numFmtId="164" fontId="19" fillId="5" borderId="2" xfId="1" applyNumberFormat="1" applyFont="1" applyFill="1" applyBorder="1" applyAlignment="1">
      <alignment horizontal="left" vertical="center"/>
    </xf>
    <xf numFmtId="164" fontId="19" fillId="0" borderId="2" xfId="0" applyNumberFormat="1" applyFont="1" applyBorder="1" applyAlignment="1">
      <alignment horizontal="left" vertical="center"/>
    </xf>
    <xf numFmtId="0" fontId="20" fillId="3" borderId="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6">
    <dxf>
      <font>
        <strike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left" vertical="center" textRotation="0" indent="0" justifyLastLine="0" shrinkToFit="0" readingOrder="0"/>
    </dxf>
  </dxfs>
  <tableStyles count="0" defaultTableStyle="TableStyleMedium2" defaultPivotStyle="PivotStyleLight16"/>
  <colors>
    <mruColors>
      <color rgb="FF1E4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531F2E-AC0A-4F4B-B7EE-106E2C0FCB2E}" name="Table2683" displayName="Table2683" ref="B5:E20" totalsRowShown="0" headerRowDxfId="5" dataDxfId="4">
  <autoFilter ref="B5:E20" xr:uid="{804B0F4E-ED05-4B43-A8FF-F71DEBB9AE9F}">
    <filterColumn colId="0" hiddenButton="1"/>
    <filterColumn colId="1" hiddenButton="1"/>
    <filterColumn colId="2" hiddenButton="1"/>
    <filterColumn colId="3" hiddenButton="1"/>
  </autoFilter>
  <tableColumns count="4">
    <tableColumn id="1" xr3:uid="{C72EDD72-CAB2-42E6-8811-0E1B1872B87F}" name="Position Title " dataDxfId="3"/>
    <tableColumn id="8" xr3:uid="{86A9E354-1A8E-40D6-AC49-3BDA484CBCCD}" name="Step Increase" dataDxfId="2" dataCellStyle="Percent"/>
    <tableColumn id="2" xr3:uid="{81201A10-F24F-4246-A29B-81DA6DE7FDC7}" name="2025 Wages" dataDxfId="1" dataCellStyle="Currency">
      <calculatedColumnFormula>(#REF!*#REF!)+#REF!</calculatedColumnFormula>
    </tableColumn>
    <tableColumn id="3" xr3:uid="{E23D58D3-17EC-AA4B-996B-2A0BBF49C8BA}" name="Hourly " dataDxfId="0">
      <calculatedColumnFormula>Table2683[[#This Row],[2025 Wages]]/2912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DF01A-DD5B-664C-B1A0-FADD54C1C869}">
  <dimension ref="A2:I14"/>
  <sheetViews>
    <sheetView tabSelected="1" zoomScale="140" zoomScaleNormal="140" workbookViewId="0">
      <selection activeCell="C24" sqref="C24"/>
    </sheetView>
  </sheetViews>
  <sheetFormatPr defaultColWidth="11.5546875" defaultRowHeight="14.4"/>
  <cols>
    <col min="1" max="1" width="18.44140625" bestFit="1" customWidth="1"/>
    <col min="2" max="2" width="13.77734375" customWidth="1"/>
    <col min="3" max="5" width="14.77734375" bestFit="1" customWidth="1"/>
    <col min="6" max="6" width="14.44140625" bestFit="1" customWidth="1"/>
    <col min="7" max="7" width="14.44140625" customWidth="1"/>
    <col min="8" max="8" width="16.77734375" bestFit="1" customWidth="1"/>
  </cols>
  <sheetData>
    <row r="2" spans="1:9" ht="49.95" customHeight="1">
      <c r="A2" s="87" t="s">
        <v>72</v>
      </c>
      <c r="B2" s="87"/>
      <c r="C2" s="87"/>
      <c r="D2" s="87"/>
      <c r="E2" s="87"/>
      <c r="F2" s="87"/>
      <c r="G2" s="87"/>
      <c r="H2" s="87"/>
      <c r="I2" s="82"/>
    </row>
    <row r="4" spans="1:9" ht="70.2">
      <c r="A4" s="78" t="s">
        <v>2</v>
      </c>
      <c r="B4" s="10" t="s">
        <v>73</v>
      </c>
      <c r="C4" s="10" t="s">
        <v>81</v>
      </c>
      <c r="D4" s="10" t="s">
        <v>83</v>
      </c>
      <c r="E4" s="10" t="s">
        <v>82</v>
      </c>
      <c r="F4" s="10" t="s">
        <v>87</v>
      </c>
      <c r="G4" s="10" t="s">
        <v>88</v>
      </c>
      <c r="H4" s="79" t="s">
        <v>74</v>
      </c>
    </row>
    <row r="5" spans="1:9" ht="18">
      <c r="A5" s="71"/>
      <c r="B5" s="74"/>
      <c r="C5" s="74"/>
      <c r="D5" s="75"/>
      <c r="E5" s="75"/>
      <c r="F5" s="76"/>
      <c r="G5" s="76"/>
      <c r="H5" s="72"/>
    </row>
    <row r="6" spans="1:9" ht="18">
      <c r="A6" s="69" t="s">
        <v>75</v>
      </c>
      <c r="B6" s="73" t="s">
        <v>91</v>
      </c>
      <c r="C6" s="85">
        <v>70706</v>
      </c>
      <c r="D6" s="80">
        <v>85002</v>
      </c>
      <c r="E6" s="80">
        <v>95508</v>
      </c>
      <c r="F6" s="83">
        <f>E6-C6</f>
        <v>24802</v>
      </c>
      <c r="G6" s="83">
        <f>E6-C6</f>
        <v>24802</v>
      </c>
      <c r="H6" s="70"/>
    </row>
    <row r="7" spans="1:9" ht="18">
      <c r="A7" s="71"/>
      <c r="B7" s="77"/>
      <c r="C7" s="86"/>
      <c r="D7" s="81"/>
      <c r="E7" s="81"/>
      <c r="F7" s="84"/>
      <c r="G7" s="84"/>
      <c r="H7" s="72"/>
    </row>
    <row r="8" spans="1:9" ht="18">
      <c r="A8" s="69" t="s">
        <v>76</v>
      </c>
      <c r="B8" s="73" t="s">
        <v>90</v>
      </c>
      <c r="C8" s="85">
        <v>91874</v>
      </c>
      <c r="D8" s="80">
        <v>105089</v>
      </c>
      <c r="E8" s="80">
        <v>113664</v>
      </c>
      <c r="F8" s="83">
        <f>D8-C8</f>
        <v>13215</v>
      </c>
      <c r="G8" s="83">
        <f>E8-C8</f>
        <v>21790</v>
      </c>
      <c r="H8" s="70" t="s">
        <v>77</v>
      </c>
    </row>
    <row r="9" spans="1:9" ht="18">
      <c r="A9" s="71"/>
      <c r="B9" s="77"/>
      <c r="C9" s="86"/>
      <c r="D9" s="81"/>
      <c r="E9" s="81"/>
      <c r="F9" s="84"/>
      <c r="G9" s="84"/>
      <c r="H9" s="72"/>
    </row>
    <row r="10" spans="1:9" ht="18">
      <c r="A10" s="69" t="s">
        <v>78</v>
      </c>
      <c r="B10" s="73" t="s">
        <v>89</v>
      </c>
      <c r="C10" s="85">
        <v>99598</v>
      </c>
      <c r="D10" s="80">
        <v>116894</v>
      </c>
      <c r="E10" s="80">
        <v>127733</v>
      </c>
      <c r="F10" s="83">
        <f>D10-C10</f>
        <v>17296</v>
      </c>
      <c r="G10" s="83">
        <f>E10-C10</f>
        <v>28135</v>
      </c>
      <c r="H10" s="70"/>
    </row>
    <row r="11" spans="1:9" ht="18">
      <c r="A11" s="71"/>
      <c r="B11" s="77"/>
      <c r="C11" s="86"/>
      <c r="D11" s="81"/>
      <c r="E11" s="81"/>
      <c r="F11" s="84"/>
      <c r="G11" s="84"/>
      <c r="H11" s="72"/>
    </row>
    <row r="12" spans="1:9" ht="18">
      <c r="A12" s="69" t="s">
        <v>79</v>
      </c>
      <c r="B12" s="73" t="s">
        <v>86</v>
      </c>
      <c r="C12" s="85">
        <v>96616</v>
      </c>
      <c r="D12" s="80">
        <v>116894</v>
      </c>
      <c r="E12" s="80">
        <v>126432</v>
      </c>
      <c r="F12" s="83">
        <f>D12-C12</f>
        <v>20278</v>
      </c>
      <c r="G12" s="83">
        <f>E12-C12</f>
        <v>29816</v>
      </c>
      <c r="H12" s="70" t="s">
        <v>85</v>
      </c>
    </row>
    <row r="13" spans="1:9" ht="18">
      <c r="A13" s="71"/>
      <c r="B13" s="77"/>
      <c r="C13" s="86"/>
      <c r="D13" s="81"/>
      <c r="E13" s="81"/>
      <c r="F13" s="84"/>
      <c r="G13" s="84"/>
      <c r="H13" s="72"/>
    </row>
    <row r="14" spans="1:9" ht="18">
      <c r="A14" s="69" t="s">
        <v>80</v>
      </c>
      <c r="B14" s="73" t="s">
        <v>84</v>
      </c>
      <c r="C14" s="85">
        <v>134000</v>
      </c>
      <c r="D14" s="80">
        <v>146013</v>
      </c>
      <c r="E14" s="80">
        <v>146013</v>
      </c>
      <c r="F14" s="83">
        <f>E14-C14</f>
        <v>12013</v>
      </c>
      <c r="G14" s="83">
        <v>12013</v>
      </c>
      <c r="H14" s="70"/>
    </row>
  </sheetData>
  <protectedRanges>
    <protectedRange algorithmName="SHA-512" hashValue="Bb7aTphk+I73Qk/vYk3URtRBhpYyJ4CnZzieKrAIKPZ+KDfmszx2dnU90jKWIUNY/9UDGnrXkTdI0bRqChA7vQ==" saltValue="d5149BP43VHXnzfWGvUVuQ==" spinCount="100000" sqref="A2:I2" name="Range1"/>
    <protectedRange algorithmName="SHA-512" hashValue="Bb7aTphk+I73Qk/vYk3URtRBhpYyJ4CnZzieKrAIKPZ+KDfmszx2dnU90jKWIUNY/9UDGnrXkTdI0bRqChA7vQ==" saltValue="d5149BP43VHXnzfWGvUVuQ==" spinCount="100000" sqref="H4 C10:G13 A10:A13 B10:B14 A4:G9 E14:G14" name="Range1_1"/>
  </protectedRanges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2A45-EA10-44D5-A414-775DCC1C13A3}">
  <sheetPr>
    <pageSetUpPr fitToPage="1"/>
  </sheetPr>
  <dimension ref="B1:K31"/>
  <sheetViews>
    <sheetView topLeftCell="A5" zoomScale="120" zoomScaleNormal="120" workbookViewId="0">
      <selection activeCell="G10" sqref="G10"/>
    </sheetView>
  </sheetViews>
  <sheetFormatPr defaultColWidth="11.44140625" defaultRowHeight="14.4"/>
  <cols>
    <col min="1" max="1" width="8.77734375" style="1" customWidth="1"/>
    <col min="2" max="2" width="39.44140625" style="1" bestFit="1" customWidth="1"/>
    <col min="3" max="3" width="17.109375" style="1" bestFit="1" customWidth="1"/>
    <col min="4" max="4" width="17.44140625" style="1" bestFit="1" customWidth="1"/>
    <col min="5" max="5" width="17.5546875" style="1" customWidth="1"/>
    <col min="6" max="6" width="17.44140625" style="1" bestFit="1" customWidth="1"/>
    <col min="7" max="7" width="23.44140625" style="1" bestFit="1" customWidth="1"/>
    <col min="8" max="8" width="14.77734375" style="1" customWidth="1"/>
    <col min="9" max="9" width="18.33203125" style="1" bestFit="1" customWidth="1"/>
    <col min="10" max="10" width="15.109375" style="1" customWidth="1"/>
    <col min="11" max="11" width="16.77734375" style="1" bestFit="1" customWidth="1"/>
    <col min="12" max="12" width="21.44140625" style="1" customWidth="1"/>
    <col min="13" max="16384" width="11.44140625" style="1"/>
  </cols>
  <sheetData>
    <row r="1" spans="2:11" ht="15" thickBot="1"/>
    <row r="2" spans="2:11" ht="46.2">
      <c r="B2" s="94" t="s">
        <v>15</v>
      </c>
      <c r="C2" s="95"/>
      <c r="D2" s="95"/>
      <c r="E2" s="96"/>
      <c r="F2" s="35"/>
      <c r="G2" s="35"/>
      <c r="H2" s="35"/>
      <c r="I2" s="35"/>
      <c r="J2" s="35"/>
      <c r="K2" s="35"/>
    </row>
    <row r="3" spans="2:11" ht="18.45" customHeight="1">
      <c r="B3" s="43"/>
      <c r="C3" s="36"/>
      <c r="D3" s="36"/>
      <c r="E3" s="44"/>
      <c r="F3" s="36"/>
      <c r="G3" s="36"/>
    </row>
    <row r="4" spans="2:11" ht="25.8">
      <c r="B4" s="91" t="s">
        <v>1</v>
      </c>
      <c r="C4" s="92"/>
      <c r="D4" s="92"/>
      <c r="E4" s="93"/>
      <c r="F4" s="37"/>
    </row>
    <row r="5" spans="2:11" ht="46.8">
      <c r="B5" s="45" t="s">
        <v>2</v>
      </c>
      <c r="C5" s="46" t="s">
        <v>6</v>
      </c>
      <c r="D5" s="46" t="s">
        <v>71</v>
      </c>
      <c r="E5" s="47" t="s">
        <v>14</v>
      </c>
    </row>
    <row r="6" spans="2:11" ht="23.4">
      <c r="B6" s="48"/>
      <c r="C6" s="49"/>
      <c r="D6" s="2"/>
      <c r="E6" s="50"/>
      <c r="K6" s="38"/>
    </row>
    <row r="7" spans="2:11" ht="18">
      <c r="B7" s="48" t="s">
        <v>4</v>
      </c>
      <c r="C7" s="3"/>
      <c r="D7" s="2">
        <v>121335.97</v>
      </c>
      <c r="E7" s="50">
        <f>Table2683[[#This Row],[2025 Wages]]/2912</f>
        <v>41.667572115384615</v>
      </c>
      <c r="K7" s="39"/>
    </row>
    <row r="8" spans="2:11" ht="18">
      <c r="B8" s="48" t="s">
        <v>3</v>
      </c>
      <c r="C8" s="3">
        <v>0.03</v>
      </c>
      <c r="D8" s="2">
        <f>(D7*Table2683[[#This Row],[Step Increase]])+D7</f>
        <v>124976.0491</v>
      </c>
      <c r="E8" s="50">
        <f>Table2683[[#This Row],[2025 Wages]]/2912</f>
        <v>42.917599278846154</v>
      </c>
      <c r="K8" s="39"/>
    </row>
    <row r="9" spans="2:11" ht="18">
      <c r="B9" s="48" t="s">
        <v>7</v>
      </c>
      <c r="C9" s="3">
        <v>0.03</v>
      </c>
      <c r="D9" s="2">
        <f>(D8*Table2683[[#This Row],[Step Increase]])+D8</f>
        <v>128725.330573</v>
      </c>
      <c r="E9" s="50">
        <f>Table2683[[#This Row],[2025 Wages]]/2912</f>
        <v>44.205127257211537</v>
      </c>
      <c r="F9" s="5"/>
      <c r="G9" s="6"/>
      <c r="H9" s="7"/>
      <c r="I9" s="40"/>
      <c r="J9" s="41"/>
      <c r="K9" s="41"/>
    </row>
    <row r="10" spans="2:11" ht="18.600000000000001" thickBot="1">
      <c r="B10" s="51" t="s">
        <v>8</v>
      </c>
      <c r="C10" s="3">
        <v>0.03</v>
      </c>
      <c r="D10" s="2">
        <f>(D9*Table2683[[#This Row],[Step Increase]])+D9</f>
        <v>132587.09049018999</v>
      </c>
      <c r="E10" s="50">
        <f>Table2683[[#This Row],[2025 Wages]]/2912</f>
        <v>45.531281074927882</v>
      </c>
      <c r="I10" s="40"/>
      <c r="J10" s="41"/>
      <c r="K10" s="41"/>
    </row>
    <row r="11" spans="2:11" ht="18.600000000000001" thickTop="1">
      <c r="B11" s="48"/>
      <c r="C11" s="3"/>
      <c r="D11" s="2"/>
      <c r="E11" s="50"/>
      <c r="I11" s="40"/>
      <c r="J11" s="41"/>
      <c r="K11" s="41"/>
    </row>
    <row r="12" spans="2:11" ht="18">
      <c r="B12" s="48" t="s">
        <v>9</v>
      </c>
      <c r="C12" s="3"/>
      <c r="D12" s="2">
        <v>121335.97</v>
      </c>
      <c r="E12" s="50">
        <f>Table2683[[#This Row],[2025 Wages]]/2080</f>
        <v>58.334600961538463</v>
      </c>
      <c r="I12" s="40"/>
      <c r="J12" s="41"/>
      <c r="K12" s="41"/>
    </row>
    <row r="13" spans="2:11" ht="18">
      <c r="B13" s="48" t="s">
        <v>10</v>
      </c>
      <c r="C13" s="3">
        <v>0.04</v>
      </c>
      <c r="D13" s="2">
        <f>(D12*Table2683[[#This Row],[Step Increase]])+D12</f>
        <v>126189.4088</v>
      </c>
      <c r="E13" s="50">
        <f>Table2683[[#This Row],[2025 Wages]]/2080</f>
        <v>60.667985000000002</v>
      </c>
      <c r="I13" s="40"/>
      <c r="J13" s="41"/>
      <c r="K13" s="41"/>
    </row>
    <row r="14" spans="2:11" ht="18.600000000000001" thickBot="1">
      <c r="B14" s="51" t="s">
        <v>11</v>
      </c>
      <c r="C14" s="3">
        <v>0.04</v>
      </c>
      <c r="D14" s="2">
        <f>(D13*Table2683[[#This Row],[Step Increase]])+D13</f>
        <v>131236.98515200001</v>
      </c>
      <c r="E14" s="50">
        <f>Table2683[[#This Row],[2025 Wages]]/2080</f>
        <v>63.094704400000005</v>
      </c>
      <c r="I14" s="40"/>
      <c r="J14" s="41"/>
      <c r="K14" s="41"/>
    </row>
    <row r="15" spans="2:11" ht="18.600000000000001" thickTop="1">
      <c r="B15" s="48"/>
      <c r="C15" s="3"/>
      <c r="D15" s="2"/>
      <c r="E15" s="50"/>
    </row>
    <row r="16" spans="2:11" ht="18">
      <c r="B16" s="48" t="s">
        <v>12</v>
      </c>
      <c r="C16" s="3"/>
      <c r="D16" s="2">
        <v>109082.38</v>
      </c>
      <c r="E16" s="50">
        <f>Table2683[[#This Row],[2025 Wages]]/2912</f>
        <v>37.45960851648352</v>
      </c>
    </row>
    <row r="17" spans="2:6" ht="18">
      <c r="B17" s="48" t="s">
        <v>13</v>
      </c>
      <c r="C17" s="3">
        <v>0.04</v>
      </c>
      <c r="D17" s="2">
        <f>(D16*Table2683[[#This Row],[Step Increase]])+D16</f>
        <v>113445.6752</v>
      </c>
      <c r="E17" s="50">
        <f>Table2683[[#This Row],[2025 Wages]]/2912</f>
        <v>38.957992857142855</v>
      </c>
    </row>
    <row r="18" spans="2:6" ht="18">
      <c r="B18" s="48" t="s">
        <v>92</v>
      </c>
      <c r="C18" s="3">
        <v>0.04</v>
      </c>
      <c r="D18" s="2">
        <f>(D17*Table2683[[#This Row],[Step Increase]])+D17</f>
        <v>117983.50220799999</v>
      </c>
      <c r="E18" s="50">
        <f>Table2683[[#This Row],[2025 Wages]]/2912</f>
        <v>40.516312571428571</v>
      </c>
    </row>
    <row r="19" spans="2:6" ht="18">
      <c r="B19" s="48"/>
      <c r="C19" s="3"/>
      <c r="D19" s="2"/>
      <c r="E19" s="50"/>
    </row>
    <row r="20" spans="2:6" ht="18.600000000000001" thickBot="1">
      <c r="B20" s="51" t="s">
        <v>0</v>
      </c>
      <c r="C20" s="49"/>
      <c r="D20" s="2">
        <v>151561.49</v>
      </c>
      <c r="E20" s="50">
        <f>Table2683[[#This Row],[2025 Wages]]/2080</f>
        <v>72.86610096153845</v>
      </c>
    </row>
    <row r="21" spans="2:6" ht="18.600000000000001" thickTop="1">
      <c r="B21" s="48"/>
      <c r="C21" s="49"/>
      <c r="D21" s="49"/>
      <c r="E21" s="52"/>
      <c r="F21" s="42"/>
    </row>
    <row r="22" spans="2:6" ht="25.8">
      <c r="B22" s="88" t="s">
        <v>5</v>
      </c>
      <c r="C22" s="89"/>
      <c r="D22" s="89"/>
      <c r="E22" s="90"/>
      <c r="F22" s="42"/>
    </row>
    <row r="23" spans="2:6" ht="46.8">
      <c r="B23" s="53" t="s">
        <v>2</v>
      </c>
      <c r="C23" s="10" t="s">
        <v>14</v>
      </c>
      <c r="D23" s="10" t="s">
        <v>6</v>
      </c>
      <c r="E23" s="54" t="s">
        <v>71</v>
      </c>
      <c r="F23" s="42"/>
    </row>
    <row r="24" spans="2:6" ht="18">
      <c r="B24" s="55" t="s">
        <v>18</v>
      </c>
      <c r="C24" s="4">
        <f>E24/2080</f>
        <v>42.419269230769231</v>
      </c>
      <c r="D24" s="8"/>
      <c r="E24" s="56">
        <v>88232.08</v>
      </c>
      <c r="F24" s="42"/>
    </row>
    <row r="25" spans="2:6" ht="18">
      <c r="B25" s="57" t="s">
        <v>16</v>
      </c>
      <c r="C25" s="4">
        <f t="shared" ref="C25:C26" si="0">E25/2080</f>
        <v>44.964425384615382</v>
      </c>
      <c r="D25" s="9">
        <v>0.06</v>
      </c>
      <c r="E25" s="58">
        <f>SUM(E24*D25+E24)</f>
        <v>93526.004799999995</v>
      </c>
      <c r="F25" s="42"/>
    </row>
    <row r="26" spans="2:6" ht="18.600000000000001" thickBot="1">
      <c r="B26" s="59" t="s">
        <v>17</v>
      </c>
      <c r="C26" s="4">
        <f t="shared" si="0"/>
        <v>47.662290907692302</v>
      </c>
      <c r="D26" s="8">
        <v>0.06</v>
      </c>
      <c r="E26" s="56">
        <f>SUM(E25*D26+E25)</f>
        <v>99137.565087999988</v>
      </c>
      <c r="F26" s="42"/>
    </row>
    <row r="27" spans="2:6" ht="19.2" thickTop="1" thickBot="1">
      <c r="B27" s="60"/>
      <c r="C27" s="61"/>
      <c r="D27" s="61"/>
      <c r="E27" s="62"/>
      <c r="F27" s="42"/>
    </row>
    <row r="28" spans="2:6" ht="18">
      <c r="F28" s="42"/>
    </row>
    <row r="29" spans="2:6" ht="18">
      <c r="F29" s="42"/>
    </row>
    <row r="31" spans="2:6" ht="19.5" customHeight="1"/>
  </sheetData>
  <protectedRanges>
    <protectedRange algorithmName="SHA-512" hashValue="Bb7aTphk+I73Qk/vYk3URtRBhpYyJ4CnZzieKrAIKPZ+KDfmszx2dnU90jKWIUNY/9UDGnrXkTdI0bRqChA7vQ==" saltValue="d5149BP43VHXnzfWGvUVuQ==" spinCount="100000" sqref="C2:H3 F21:F29 C5:D19 I9:I14 B23:E23 B22:E22 B2:B19 E20 C4:E4 F4" name="Range1"/>
  </protectedRanges>
  <mergeCells count="3">
    <mergeCell ref="B22:E22"/>
    <mergeCell ref="B4:E4"/>
    <mergeCell ref="B2:E2"/>
  </mergeCells>
  <pageMargins left="0.25" right="0.25" top="0.75" bottom="0.75" header="0.3" footer="0.3"/>
  <pageSetup scale="6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95D61-7AFD-B247-B6AB-30717009D538}">
  <dimension ref="B1:E38"/>
  <sheetViews>
    <sheetView zoomScale="110" zoomScaleNormal="110" workbookViewId="0">
      <selection activeCell="G13" sqref="G13"/>
    </sheetView>
  </sheetViews>
  <sheetFormatPr defaultColWidth="11.5546875" defaultRowHeight="14.4"/>
  <cols>
    <col min="1" max="1" width="2.77734375" customWidth="1"/>
    <col min="2" max="2" width="32.33203125" customWidth="1"/>
    <col min="3" max="3" width="36.109375" customWidth="1"/>
    <col min="4" max="4" width="39" bestFit="1" customWidth="1"/>
    <col min="5" max="5" width="38" style="12" customWidth="1"/>
  </cols>
  <sheetData>
    <row r="1" spans="2:5" ht="15" thickBot="1"/>
    <row r="2" spans="2:5" ht="29.4" thickBot="1">
      <c r="B2" s="97" t="s">
        <v>48</v>
      </c>
      <c r="C2" s="98"/>
      <c r="D2" s="98"/>
      <c r="E2" s="99"/>
    </row>
    <row r="3" spans="2:5" ht="27" thickTop="1" thickBot="1">
      <c r="B3" s="15" t="s">
        <v>19</v>
      </c>
      <c r="C3" s="16" t="s">
        <v>20</v>
      </c>
      <c r="D3" s="16" t="s">
        <v>21</v>
      </c>
      <c r="E3" s="17" t="s">
        <v>22</v>
      </c>
    </row>
    <row r="4" spans="2:5" ht="18.600000000000001" thickTop="1">
      <c r="B4" s="31" t="s">
        <v>23</v>
      </c>
      <c r="C4" s="63" t="s">
        <v>23</v>
      </c>
      <c r="D4" s="63" t="s">
        <v>23</v>
      </c>
      <c r="E4" s="26" t="s">
        <v>23</v>
      </c>
    </row>
    <row r="5" spans="2:5" ht="18">
      <c r="B5" s="31" t="s">
        <v>24</v>
      </c>
      <c r="C5" s="63" t="s">
        <v>24</v>
      </c>
      <c r="D5" s="63" t="s">
        <v>24</v>
      </c>
      <c r="E5" s="26" t="s">
        <v>24</v>
      </c>
    </row>
    <row r="6" spans="2:5" ht="18">
      <c r="B6" s="31" t="s">
        <v>25</v>
      </c>
      <c r="C6" s="63" t="s">
        <v>25</v>
      </c>
      <c r="D6" s="63" t="s">
        <v>25</v>
      </c>
      <c r="E6" s="26" t="s">
        <v>25</v>
      </c>
    </row>
    <row r="7" spans="2:5" ht="36">
      <c r="B7" s="32" t="s">
        <v>26</v>
      </c>
      <c r="C7" s="64" t="s">
        <v>26</v>
      </c>
      <c r="D7" s="64" t="s">
        <v>26</v>
      </c>
      <c r="E7" s="27" t="s">
        <v>26</v>
      </c>
    </row>
    <row r="8" spans="2:5" ht="18">
      <c r="B8" s="31" t="s">
        <v>27</v>
      </c>
      <c r="C8" s="63" t="s">
        <v>27</v>
      </c>
      <c r="D8" s="63" t="s">
        <v>27</v>
      </c>
      <c r="E8" s="26" t="s">
        <v>27</v>
      </c>
    </row>
    <row r="9" spans="2:5" ht="36">
      <c r="B9" s="31" t="s">
        <v>28</v>
      </c>
      <c r="C9" s="65" t="s">
        <v>29</v>
      </c>
      <c r="D9" s="65" t="s">
        <v>29</v>
      </c>
      <c r="E9" s="28" t="s">
        <v>29</v>
      </c>
    </row>
    <row r="10" spans="2:5" ht="18">
      <c r="B10" s="31"/>
      <c r="C10" s="63" t="s">
        <v>30</v>
      </c>
      <c r="D10" s="63" t="s">
        <v>30</v>
      </c>
      <c r="E10" s="26" t="s">
        <v>30</v>
      </c>
    </row>
    <row r="11" spans="2:5" ht="18">
      <c r="B11" s="31"/>
      <c r="C11" s="63" t="s">
        <v>31</v>
      </c>
      <c r="D11" s="63" t="s">
        <v>31</v>
      </c>
      <c r="E11" s="26" t="s">
        <v>31</v>
      </c>
    </row>
    <row r="12" spans="2:5" ht="18">
      <c r="B12" s="31"/>
      <c r="C12" s="63" t="s">
        <v>32</v>
      </c>
      <c r="D12" s="63" t="s">
        <v>32</v>
      </c>
      <c r="E12" s="26" t="s">
        <v>32</v>
      </c>
    </row>
    <row r="13" spans="2:5" ht="18">
      <c r="B13" s="31"/>
      <c r="C13" s="63" t="s">
        <v>33</v>
      </c>
      <c r="D13" s="63" t="s">
        <v>33</v>
      </c>
      <c r="E13" s="26" t="s">
        <v>33</v>
      </c>
    </row>
    <row r="14" spans="2:5" ht="18">
      <c r="B14" s="31"/>
      <c r="C14" s="63" t="s">
        <v>34</v>
      </c>
      <c r="D14" s="63" t="s">
        <v>34</v>
      </c>
      <c r="E14" s="26" t="s">
        <v>34</v>
      </c>
    </row>
    <row r="15" spans="2:5" ht="18">
      <c r="B15" s="31"/>
      <c r="C15" s="63" t="s">
        <v>35</v>
      </c>
      <c r="D15" s="63" t="s">
        <v>35</v>
      </c>
      <c r="E15" s="26" t="s">
        <v>35</v>
      </c>
    </row>
    <row r="16" spans="2:5" ht="18">
      <c r="B16" s="31"/>
      <c r="C16" s="63" t="s">
        <v>36</v>
      </c>
      <c r="D16" s="63" t="s">
        <v>36</v>
      </c>
      <c r="E16" s="26" t="s">
        <v>36</v>
      </c>
    </row>
    <row r="17" spans="2:5" ht="18">
      <c r="B17" s="31"/>
      <c r="C17" s="63" t="s">
        <v>37</v>
      </c>
      <c r="D17" s="63" t="s">
        <v>37</v>
      </c>
      <c r="E17" s="26" t="s">
        <v>37</v>
      </c>
    </row>
    <row r="18" spans="2:5" ht="18">
      <c r="B18" s="31"/>
      <c r="D18" s="63"/>
      <c r="E18" s="26"/>
    </row>
    <row r="19" spans="2:5" ht="18">
      <c r="B19" s="31"/>
      <c r="D19" s="65" t="s">
        <v>29</v>
      </c>
      <c r="E19" s="28" t="s">
        <v>29</v>
      </c>
    </row>
    <row r="20" spans="2:5" ht="18">
      <c r="B20" s="31"/>
      <c r="C20" s="63"/>
      <c r="D20" s="63" t="s">
        <v>38</v>
      </c>
      <c r="E20" s="26" t="s">
        <v>38</v>
      </c>
    </row>
    <row r="21" spans="2:5" ht="18">
      <c r="B21" s="31"/>
      <c r="C21" s="63"/>
      <c r="D21" s="63" t="s">
        <v>39</v>
      </c>
      <c r="E21" s="26" t="s">
        <v>39</v>
      </c>
    </row>
    <row r="22" spans="2:5" ht="18">
      <c r="B22" s="31"/>
      <c r="C22" s="63"/>
      <c r="D22" s="63" t="s">
        <v>40</v>
      </c>
      <c r="E22" s="26" t="s">
        <v>40</v>
      </c>
    </row>
    <row r="23" spans="2:5" ht="36">
      <c r="B23" s="31"/>
      <c r="C23" s="63"/>
      <c r="D23" s="63" t="s">
        <v>41</v>
      </c>
      <c r="E23" s="26" t="s">
        <v>41</v>
      </c>
    </row>
    <row r="24" spans="2:5" ht="18">
      <c r="B24" s="31"/>
      <c r="C24" s="63"/>
      <c r="D24" s="63" t="s">
        <v>42</v>
      </c>
      <c r="E24" s="26" t="s">
        <v>42</v>
      </c>
    </row>
    <row r="25" spans="2:5" ht="18">
      <c r="B25" s="31"/>
      <c r="C25" s="63"/>
      <c r="D25" s="63" t="s">
        <v>43</v>
      </c>
      <c r="E25" s="26" t="s">
        <v>43</v>
      </c>
    </row>
    <row r="26" spans="2:5" ht="36">
      <c r="B26" s="31"/>
      <c r="C26" s="63"/>
      <c r="D26" s="63" t="s">
        <v>44</v>
      </c>
      <c r="E26" s="26" t="s">
        <v>44</v>
      </c>
    </row>
    <row r="27" spans="2:5" ht="36">
      <c r="B27" s="31"/>
      <c r="C27" s="63"/>
      <c r="D27" s="63" t="s">
        <v>45</v>
      </c>
      <c r="E27" s="26" t="s">
        <v>45</v>
      </c>
    </row>
    <row r="28" spans="2:5" ht="18">
      <c r="B28" s="31"/>
      <c r="C28" s="63"/>
      <c r="D28" s="63" t="s">
        <v>46</v>
      </c>
      <c r="E28" s="26" t="s">
        <v>46</v>
      </c>
    </row>
    <row r="29" spans="2:5" ht="18">
      <c r="B29" s="31"/>
      <c r="C29" s="63"/>
      <c r="D29" s="63" t="s">
        <v>47</v>
      </c>
      <c r="E29" s="26" t="s">
        <v>47</v>
      </c>
    </row>
    <row r="30" spans="2:5" ht="18">
      <c r="B30" s="31"/>
      <c r="C30" s="63"/>
      <c r="E30" s="29"/>
    </row>
    <row r="31" spans="2:5" ht="18">
      <c r="B31" s="31"/>
      <c r="C31" s="63"/>
      <c r="E31" s="28" t="s">
        <v>29</v>
      </c>
    </row>
    <row r="32" spans="2:5" ht="18">
      <c r="B32" s="33"/>
      <c r="C32" s="66"/>
      <c r="D32" s="66"/>
      <c r="E32" s="29" t="s">
        <v>49</v>
      </c>
    </row>
    <row r="33" spans="2:5" ht="18">
      <c r="B33" s="33"/>
      <c r="C33" s="66"/>
      <c r="D33" s="66"/>
      <c r="E33" s="29" t="s">
        <v>50</v>
      </c>
    </row>
    <row r="34" spans="2:5" ht="18">
      <c r="B34" s="33"/>
      <c r="C34" s="66"/>
      <c r="D34" s="66"/>
      <c r="E34" s="29" t="s">
        <v>51</v>
      </c>
    </row>
    <row r="35" spans="2:5" ht="18">
      <c r="B35" s="33"/>
      <c r="C35" s="66"/>
      <c r="D35" s="66"/>
      <c r="E35" s="67"/>
    </row>
    <row r="36" spans="2:5" ht="18.600000000000001" thickBot="1">
      <c r="B36" s="34"/>
      <c r="C36" s="30"/>
      <c r="D36" s="30"/>
      <c r="E36" s="68"/>
    </row>
    <row r="37" spans="2:5">
      <c r="E37" s="14"/>
    </row>
    <row r="38" spans="2:5">
      <c r="E38" s="14"/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C1BC5-7D09-E24F-AAD3-4987213C42EE}">
  <dimension ref="B1:E26"/>
  <sheetViews>
    <sheetView zoomScale="140" zoomScaleNormal="140" workbookViewId="0">
      <selection activeCell="C19" sqref="C19"/>
    </sheetView>
  </sheetViews>
  <sheetFormatPr defaultColWidth="11.5546875" defaultRowHeight="14.4"/>
  <cols>
    <col min="1" max="1" width="4.109375" customWidth="1"/>
    <col min="2" max="2" width="31.6640625" bestFit="1" customWidth="1"/>
    <col min="3" max="3" width="34.44140625" customWidth="1"/>
    <col min="4" max="4" width="31.6640625" bestFit="1" customWidth="1"/>
    <col min="5" max="5" width="29.44140625" customWidth="1"/>
  </cols>
  <sheetData>
    <row r="1" spans="2:5" ht="15" thickBot="1"/>
    <row r="2" spans="2:5" ht="34.200000000000003" thickBot="1">
      <c r="B2" s="100" t="s">
        <v>70</v>
      </c>
      <c r="C2" s="101"/>
      <c r="D2" s="102"/>
      <c r="E2" s="13"/>
    </row>
    <row r="3" spans="2:5" ht="26.4" thickBot="1">
      <c r="B3" s="15" t="s">
        <v>19</v>
      </c>
      <c r="C3" s="16" t="s">
        <v>20</v>
      </c>
      <c r="D3" s="17" t="s">
        <v>21</v>
      </c>
      <c r="E3" s="11"/>
    </row>
    <row r="4" spans="2:5" ht="18.600000000000001" thickTop="1">
      <c r="B4" s="18" t="s">
        <v>52</v>
      </c>
      <c r="C4" s="19" t="s">
        <v>52</v>
      </c>
      <c r="D4" s="20" t="s">
        <v>52</v>
      </c>
    </row>
    <row r="5" spans="2:5" ht="18">
      <c r="B5" s="18" t="s">
        <v>53</v>
      </c>
      <c r="C5" s="19" t="s">
        <v>53</v>
      </c>
      <c r="D5" s="20" t="s">
        <v>53</v>
      </c>
    </row>
    <row r="6" spans="2:5" ht="18">
      <c r="B6" s="18" t="s">
        <v>54</v>
      </c>
      <c r="C6" s="19" t="s">
        <v>54</v>
      </c>
      <c r="D6" s="20" t="s">
        <v>54</v>
      </c>
    </row>
    <row r="7" spans="2:5" ht="18">
      <c r="B7" s="18" t="s">
        <v>55</v>
      </c>
      <c r="C7" s="19" t="s">
        <v>55</v>
      </c>
      <c r="D7" s="20" t="s">
        <v>55</v>
      </c>
    </row>
    <row r="8" spans="2:5" ht="18">
      <c r="B8" s="18" t="s">
        <v>56</v>
      </c>
      <c r="C8" s="19" t="s">
        <v>56</v>
      </c>
      <c r="D8" s="20" t="s">
        <v>56</v>
      </c>
    </row>
    <row r="9" spans="2:5" ht="18">
      <c r="B9" s="18" t="s">
        <v>57</v>
      </c>
      <c r="C9" s="19" t="s">
        <v>57</v>
      </c>
      <c r="D9" s="20" t="s">
        <v>57</v>
      </c>
    </row>
    <row r="10" spans="2:5" ht="18">
      <c r="B10" s="18"/>
      <c r="C10" s="19"/>
      <c r="D10" s="20"/>
    </row>
    <row r="11" spans="2:5" ht="18">
      <c r="B11" s="18"/>
      <c r="C11" s="21" t="s">
        <v>29</v>
      </c>
      <c r="D11" s="22" t="s">
        <v>29</v>
      </c>
    </row>
    <row r="12" spans="2:5" ht="18">
      <c r="B12" s="18"/>
      <c r="C12" s="19" t="s">
        <v>58</v>
      </c>
      <c r="D12" s="20" t="s">
        <v>58</v>
      </c>
    </row>
    <row r="13" spans="2:5" ht="18">
      <c r="B13" s="18"/>
      <c r="C13" s="19" t="s">
        <v>59</v>
      </c>
      <c r="D13" s="20" t="s">
        <v>59</v>
      </c>
    </row>
    <row r="14" spans="2:5" ht="18">
      <c r="B14" s="18"/>
      <c r="C14" s="19" t="s">
        <v>60</v>
      </c>
      <c r="D14" s="20" t="s">
        <v>60</v>
      </c>
    </row>
    <row r="15" spans="2:5" ht="18">
      <c r="B15" s="18"/>
      <c r="C15" s="19" t="s">
        <v>61</v>
      </c>
      <c r="D15" s="20" t="s">
        <v>61</v>
      </c>
    </row>
    <row r="16" spans="2:5" ht="18">
      <c r="B16" s="18"/>
      <c r="C16" s="19" t="s">
        <v>62</v>
      </c>
      <c r="D16" s="20" t="s">
        <v>62</v>
      </c>
    </row>
    <row r="17" spans="2:4" ht="18">
      <c r="B17" s="18"/>
      <c r="C17" s="19" t="s">
        <v>63</v>
      </c>
      <c r="D17" s="20" t="s">
        <v>63</v>
      </c>
    </row>
    <row r="18" spans="2:4" ht="18">
      <c r="B18" s="18"/>
      <c r="C18" s="19" t="s">
        <v>64</v>
      </c>
      <c r="D18" s="20" t="s">
        <v>64</v>
      </c>
    </row>
    <row r="19" spans="2:4" ht="18">
      <c r="B19" s="18"/>
      <c r="C19" s="19" t="s">
        <v>65</v>
      </c>
      <c r="D19" s="20" t="s">
        <v>65</v>
      </c>
    </row>
    <row r="20" spans="2:4" ht="18">
      <c r="B20" s="18"/>
      <c r="C20" s="19"/>
      <c r="D20" s="20"/>
    </row>
    <row r="21" spans="2:4" ht="18">
      <c r="B21" s="18"/>
      <c r="C21" s="19"/>
      <c r="D21" s="22" t="s">
        <v>29</v>
      </c>
    </row>
    <row r="22" spans="2:4" ht="18">
      <c r="B22" s="18"/>
      <c r="C22" s="19"/>
      <c r="D22" s="20" t="s">
        <v>66</v>
      </c>
    </row>
    <row r="23" spans="2:4" ht="18">
      <c r="B23" s="18"/>
      <c r="C23" s="19"/>
      <c r="D23" s="20" t="s">
        <v>67</v>
      </c>
    </row>
    <row r="24" spans="2:4" ht="18">
      <c r="B24" s="18"/>
      <c r="C24" s="19"/>
      <c r="D24" s="20" t="s">
        <v>68</v>
      </c>
    </row>
    <row r="25" spans="2:4" ht="18.600000000000001" thickBot="1">
      <c r="B25" s="23"/>
      <c r="C25" s="24"/>
      <c r="D25" s="25" t="s">
        <v>69</v>
      </c>
    </row>
    <row r="26" spans="2:4">
      <c r="B26" s="12"/>
      <c r="C26" s="12"/>
      <c r="D26" s="12"/>
    </row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7FD70C-5D82-491C-9619-9B706ED7013F}"/>
</file>

<file path=customXml/itemProps2.xml><?xml version="1.0" encoding="utf-8"?>
<ds:datastoreItem xmlns:ds="http://schemas.openxmlformats.org/officeDocument/2006/customXml" ds:itemID="{4C77F5DC-0B8A-409A-AD70-1366630DBA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D90963-9B1D-4AC8-B113-9C8AB3C8B292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a0f63688-6029-41d6-a355-cbca1307d7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Percentile by Position</vt:lpstr>
      <vt:lpstr>Final Proposed Pay Scale 2025</vt:lpstr>
      <vt:lpstr>Captain Steps</vt:lpstr>
      <vt:lpstr>FM Steps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KTownsend</dc:creator>
  <cp:keywords/>
  <dc:description/>
  <cp:lastModifiedBy>Charlie Schmidtmann</cp:lastModifiedBy>
  <cp:revision/>
  <cp:lastPrinted>2023-09-13T03:12:36Z</cp:lastPrinted>
  <dcterms:created xsi:type="dcterms:W3CDTF">2020-02-21T22:01:15Z</dcterms:created>
  <dcterms:modified xsi:type="dcterms:W3CDTF">2024-11-20T23:00:11Z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